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ross36/Documents/NIF/NIF TS/Calibration/"/>
    </mc:Choice>
  </mc:AlternateContent>
  <bookViews>
    <workbookView xWindow="0" yWindow="460" windowWidth="28800" windowHeight="17460" tabRatio="500"/>
  </bookViews>
  <sheets>
    <sheet name="SSTDATA MODEL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1" l="1"/>
  <c r="C11" i="1"/>
  <c r="C12" i="1"/>
  <c r="C13" i="1"/>
  <c r="C15" i="1"/>
  <c r="C17" i="1"/>
  <c r="C18" i="1"/>
  <c r="C19" i="1"/>
  <c r="D17" i="1"/>
  <c r="D18" i="1"/>
  <c r="D19" i="1"/>
  <c r="C20" i="1"/>
</calcChain>
</file>

<file path=xl/sharedStrings.xml><?xml version="1.0" encoding="utf-8"?>
<sst xmlns="http://schemas.openxmlformats.org/spreadsheetml/2006/main" count="81" uniqueCount="58">
  <si>
    <t>G</t>
  </si>
  <si>
    <t>m</t>
  </si>
  <si>
    <t>f</t>
  </si>
  <si>
    <t>Grating Density</t>
  </si>
  <si>
    <r>
      <t>mm</t>
    </r>
    <r>
      <rPr>
        <vertAlign val="superscript"/>
        <sz val="12"/>
        <color theme="1"/>
        <rFont val="Calibri (Body)"/>
      </rPr>
      <t>-1</t>
    </r>
  </si>
  <si>
    <t>focal Length</t>
  </si>
  <si>
    <t>order</t>
  </si>
  <si>
    <t>Symbol</t>
  </si>
  <si>
    <t>Description</t>
  </si>
  <si>
    <t>Unit</t>
  </si>
  <si>
    <t>Value</t>
  </si>
  <si>
    <t>Type</t>
  </si>
  <si>
    <t>Calibration</t>
  </si>
  <si>
    <r>
      <t>𝜆</t>
    </r>
    <r>
      <rPr>
        <vertAlign val="subscript"/>
        <sz val="12"/>
        <color theme="1"/>
        <rFont val="Calibri (Body)"/>
      </rPr>
      <t>0</t>
    </r>
  </si>
  <si>
    <t>Center Wavlength</t>
  </si>
  <si>
    <t>nm</t>
  </si>
  <si>
    <r>
      <t>S</t>
    </r>
    <r>
      <rPr>
        <vertAlign val="subscript"/>
        <sz val="12"/>
        <color theme="1"/>
        <rFont val="Calibri (Body)"/>
      </rPr>
      <t>0</t>
    </r>
  </si>
  <si>
    <t>Zero Step</t>
  </si>
  <si>
    <t>steps</t>
  </si>
  <si>
    <t>Step Angle</t>
  </si>
  <si>
    <t>degrees / step</t>
  </si>
  <si>
    <t>Property</t>
  </si>
  <si>
    <t>Stepper Direction</t>
  </si>
  <si>
    <t>S</t>
  </si>
  <si>
    <t>Step Number</t>
  </si>
  <si>
    <t>d𝜙/dS</t>
  </si>
  <si>
    <t>𝛳</t>
  </si>
  <si>
    <t>Deviation</t>
  </si>
  <si>
    <t>𝜙</t>
  </si>
  <si>
    <t>Grating Angle</t>
  </si>
  <si>
    <t>degrees</t>
  </si>
  <si>
    <t>Derived Value</t>
  </si>
  <si>
    <t>𝛼</t>
  </si>
  <si>
    <t>𝛽</t>
  </si>
  <si>
    <t>Angle of incidence</t>
  </si>
  <si>
    <t>Center angle of Diffraction</t>
  </si>
  <si>
    <r>
      <t>𝛽</t>
    </r>
    <r>
      <rPr>
        <vertAlign val="subscript"/>
        <sz val="12"/>
        <color theme="1"/>
        <rFont val="Calibri (Body)"/>
      </rPr>
      <t>0</t>
    </r>
  </si>
  <si>
    <t>+1 or  -1</t>
  </si>
  <si>
    <r>
      <t>S</t>
    </r>
    <r>
      <rPr>
        <vertAlign val="subscript"/>
        <sz val="12"/>
        <color theme="1"/>
        <rFont val="Calibri (Body)"/>
      </rPr>
      <t>dir</t>
    </r>
  </si>
  <si>
    <t>Region of Image where data is captured</t>
  </si>
  <si>
    <t>pixel</t>
  </si>
  <si>
    <t>Center of Data Window</t>
  </si>
  <si>
    <t>Size of a pixel on streak camera</t>
  </si>
  <si>
    <t>Propery</t>
  </si>
  <si>
    <t>Distance along streak camera of data window</t>
  </si>
  <si>
    <t>d</t>
  </si>
  <si>
    <t>Range of measured beta</t>
  </si>
  <si>
    <t>𝜆</t>
  </si>
  <si>
    <t>Range of measured wavelength</t>
  </si>
  <si>
    <t>𝛥𝜆</t>
  </si>
  <si>
    <t>Bandwidth</t>
  </si>
  <si>
    <t>𝛿px</t>
  </si>
  <si>
    <r>
      <t>px</t>
    </r>
    <r>
      <rPr>
        <vertAlign val="subscript"/>
        <sz val="12"/>
        <color theme="1"/>
        <rFont val="Calibri (Body)"/>
      </rPr>
      <t>0</t>
    </r>
  </si>
  <si>
    <t>px</t>
  </si>
  <si>
    <t>Formula (more complex cases)</t>
  </si>
  <si>
    <t>User Setting</t>
  </si>
  <si>
    <t>Calibration Value - Potencially User Selectable</t>
  </si>
  <si>
    <t>Derived Value - has a defined allowable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</si>
</sst>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vertAlign val="sub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1" fontId="0" fillId="0" borderId="0" xfId="0" applyNumberFormat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0" borderId="0" xfId="0" quotePrefix="1" applyAlignment="1">
      <alignment horizontal="left" vertical="center"/>
    </xf>
    <xf numFmtId="2" fontId="1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228600</xdr:colOff>
      <xdr:row>33</xdr:row>
      <xdr:rowOff>101600</xdr:rowOff>
    </xdr:from>
    <xdr:ext cx="65" cy="172227"/>
    <xdr:sp macro="" textlink="">
      <xdr:nvSpPr>
        <xdr:cNvPr id="2" name="TextBox 1"/>
        <xdr:cNvSpPr txBox="1"/>
      </xdr:nvSpPr>
      <xdr:spPr>
        <a:xfrm>
          <a:off x="15798800" y="6807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63500</xdr:colOff>
      <xdr:row>10</xdr:row>
      <xdr:rowOff>57150</xdr:rowOff>
    </xdr:from>
    <xdr:ext cx="1511247" cy="3479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7810500" y="2000250"/>
              <a:ext cx="1511247" cy="3479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charset="0"/>
                      </a:rPr>
                      <m:t>𝑆</m:t>
                    </m:r>
                    <m:r>
                      <a:rPr lang="en-US" sz="1100" b="0" i="1">
                        <a:latin typeface="Cambria Math" charset="0"/>
                      </a:rPr>
                      <m:t>= </m:t>
                    </m:r>
                    <m:sSub>
                      <m:sSub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charset="0"/>
                          </a:rPr>
                          <m:t>𝑆</m:t>
                        </m:r>
                      </m:e>
                      <m:sub>
                        <m:r>
                          <a:rPr lang="en-US" sz="1100" b="0" i="1">
                            <a:latin typeface="Cambria Math" charset="0"/>
                          </a:rPr>
                          <m:t>𝐷𝑖𝑟</m:t>
                        </m:r>
                      </m:sub>
                    </m:sSub>
                    <m:d>
                      <m:d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100" b="0" i="1">
                                <a:latin typeface="Cambria Math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charset="0"/>
                              </a:rPr>
                              <m:t>𝜙</m:t>
                            </m:r>
                          </m:num>
                          <m:den>
                            <m:f>
                              <m:fPr>
                                <m:type m:val="lin"/>
                                <m:ctrlPr>
                                  <a:rPr lang="en-US" sz="1100" b="0" i="1">
                                    <a:latin typeface="Cambria Math" charset="0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latin typeface="Cambria Math" charset="0"/>
                                  </a:rPr>
                                  <m:t>𝑑</m:t>
                                </m:r>
                                <m:r>
                                  <a:rPr lang="en-US" sz="1100" b="0" i="1">
                                    <a:latin typeface="Cambria Math" charset="0"/>
                                  </a:rPr>
                                  <m:t>𝜙</m:t>
                                </m:r>
                              </m:num>
                              <m:den>
                                <m:r>
                                  <a:rPr lang="en-US" sz="1100" b="0" i="1">
                                    <a:latin typeface="Cambria Math" charset="0"/>
                                  </a:rPr>
                                  <m:t>𝑑𝑆</m:t>
                                </m:r>
                                <m:r>
                                  <a:rPr lang="en-US" sz="1100" b="0" i="1">
                                    <a:latin typeface="Cambria Math" charset="0"/>
                                  </a:rPr>
                                  <m:t> </m:t>
                                </m:r>
                              </m:den>
                            </m:f>
                          </m:den>
                        </m:f>
                      </m:e>
                    </m:d>
                    <m:r>
                      <a:rPr lang="en-US" sz="1100" b="0" i="1">
                        <a:latin typeface="Cambria Math" charset="0"/>
                      </a:rPr>
                      <m:t>+</m:t>
                    </m:r>
                    <m:sSub>
                      <m:sSub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charset="0"/>
                          </a:rPr>
                          <m:t>𝑆</m:t>
                        </m:r>
                      </m:e>
                      <m:sub>
                        <m:r>
                          <a:rPr lang="en-US" sz="1100" b="0" i="1">
                            <a:latin typeface="Cambria Math" charset="0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7810500" y="2000250"/>
              <a:ext cx="1511247" cy="3479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charset="0"/>
                </a:rPr>
                <a:t>𝑆= 𝑆_𝐷𝑖𝑟 (𝜙/(𝑑𝜙∕〖𝑑𝑆 〗))+𝑆_0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215900</xdr:colOff>
      <xdr:row>9</xdr:row>
      <xdr:rowOff>6350</xdr:rowOff>
    </xdr:from>
    <xdr:ext cx="1406154" cy="4817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7962900" y="1949450"/>
              <a:ext cx="1406154" cy="4817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charset="0"/>
                      </a:rPr>
                      <m:t>𝜙</m:t>
                    </m:r>
                    <m:r>
                      <a:rPr lang="en-US" sz="1100" b="0" i="1">
                        <a:latin typeface="Cambria Math" charset="0"/>
                      </a:rPr>
                      <m:t>=</m:t>
                    </m:r>
                    <m:func>
                      <m:func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100" b="0" i="0">
                            <a:latin typeface="Cambria Math" charset="0"/>
                          </a:rPr>
                          <m:t>asin</m:t>
                        </m:r>
                      </m:fName>
                      <m:e>
                        <m:d>
                          <m:dPr>
                            <m:ctrlPr>
                              <a:rPr lang="en-US" sz="1100" b="0" i="1">
                                <a:latin typeface="Cambria Math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100" b="0" i="1">
                                    <a:latin typeface="Cambria Math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US" sz="1100" b="0" i="1">
                                        <a:latin typeface="Cambria Math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b="0" i="1">
                                        <a:latin typeface="Cambria Math" charset="0"/>
                                      </a:rPr>
                                      <m:t>𝜆</m:t>
                                    </m:r>
                                  </m:e>
                                  <m:sub>
                                    <m:r>
                                      <a:rPr lang="en-US" sz="1100" b="0" i="1">
                                        <a:latin typeface="Cambria Math" charset="0"/>
                                      </a:rPr>
                                      <m:t>0</m:t>
                                    </m:r>
                                  </m:sub>
                                </m:sSub>
                                <m:r>
                                  <a:rPr lang="en-US" sz="1100" b="0" i="1">
                                    <a:latin typeface="Cambria Math" charset="0"/>
                                  </a:rPr>
                                  <m:t>𝑚𝐺</m:t>
                                </m:r>
                                <m:sSup>
                                  <m:sSupPr>
                                    <m:ctrlPr>
                                      <a:rPr lang="en-US" sz="1100" b="0" i="1">
                                        <a:latin typeface="Cambria Math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en-US" sz="1100" b="0" i="1">
                                        <a:latin typeface="Cambria Math" charset="0"/>
                                      </a:rPr>
                                      <m:t>10</m:t>
                                    </m:r>
                                  </m:e>
                                  <m:sup>
                                    <m:r>
                                      <a:rPr lang="en-US" sz="1100" b="0" i="1">
                                        <a:latin typeface="Cambria Math" charset="0"/>
                                      </a:rPr>
                                      <m:t>−6</m:t>
                                    </m:r>
                                  </m:sup>
                                </m:sSup>
                              </m:num>
                              <m:den>
                                <m:r>
                                  <a:rPr lang="en-US" sz="1100" b="0" i="1">
                                    <a:latin typeface="Cambria Math" charset="0"/>
                                  </a:rPr>
                                  <m:t>2</m:t>
                                </m:r>
                                <m:func>
                                  <m:funcPr>
                                    <m:ctrlPr>
                                      <a:rPr lang="en-US" sz="1100" b="0" i="1">
                                        <a:latin typeface="Cambria Math" charset="0"/>
                                      </a:rPr>
                                    </m:ctrlPr>
                                  </m:funcPr>
                                  <m:fName>
                                    <m:r>
                                      <m:rPr>
                                        <m:sty m:val="p"/>
                                      </m:rPr>
                                      <a:rPr lang="en-US" sz="1100" b="0" i="0">
                                        <a:latin typeface="Cambria Math" charset="0"/>
                                      </a:rPr>
                                      <m:t>cos</m:t>
                                    </m:r>
                                  </m:fName>
                                  <m:e>
                                    <m:d>
                                      <m:dPr>
                                        <m:ctrlPr>
                                          <a:rPr lang="en-US" sz="1100" b="0" i="1">
                                            <a:latin typeface="Cambria Math" charset="0"/>
                                          </a:rPr>
                                        </m:ctrlPr>
                                      </m:dPr>
                                      <m:e>
                                        <m:f>
                                          <m:fPr>
                                            <m:ctrlPr>
                                              <a:rPr lang="en-US" sz="1100" b="0" i="1">
                                                <a:latin typeface="Cambria Math" charset="0"/>
                                              </a:rPr>
                                            </m:ctrlPr>
                                          </m:fPr>
                                          <m:num>
                                            <m:r>
                                              <a:rPr lang="en-US" sz="1100" b="0" i="1">
                                                <a:latin typeface="Cambria Math" charset="0"/>
                                              </a:rPr>
                                              <m:t>𝜃</m:t>
                                            </m:r>
                                          </m:num>
                                          <m:den>
                                            <m:r>
                                              <a:rPr lang="en-US" sz="1100" b="0" i="1">
                                                <a:latin typeface="Cambria Math" charset="0"/>
                                              </a:rPr>
                                              <m:t>2</m:t>
                                            </m:r>
                                          </m:den>
                                        </m:f>
                                      </m:e>
                                    </m:d>
                                  </m:e>
                                </m:func>
                              </m:den>
                            </m:f>
                          </m:e>
                        </m:d>
                      </m:e>
                    </m:fun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7962900" y="1949450"/>
              <a:ext cx="1406154" cy="4817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charset="0"/>
                </a:rPr>
                <a:t>𝜙=asin⁡((𝜆_0 𝑚𝐺〖10〗^(−6))/(2 cos⁡(𝜃/2) ))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508000</xdr:colOff>
      <xdr:row>11</xdr:row>
      <xdr:rowOff>69850</xdr:rowOff>
    </xdr:from>
    <xdr:ext cx="655500" cy="3183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8255000" y="2965450"/>
              <a:ext cx="655500" cy="3183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charset="0"/>
                      </a:rPr>
                      <m:t>𝛼</m:t>
                    </m:r>
                    <m:r>
                      <a:rPr lang="en-US" sz="1100" b="0" i="1">
                        <a:latin typeface="Cambria Math" charset="0"/>
                      </a:rPr>
                      <m:t>=</m:t>
                    </m:r>
                    <m:r>
                      <a:rPr lang="en-US" sz="1100" b="0" i="1">
                        <a:latin typeface="Cambria Math" charset="0"/>
                      </a:rPr>
                      <m:t>𝜙</m:t>
                    </m:r>
                    <m:r>
                      <a:rPr lang="en-US" sz="1100" b="0" i="1">
                        <a:latin typeface="Cambria Math" charset="0"/>
                      </a:rPr>
                      <m:t>+</m:t>
                    </m:r>
                    <m:f>
                      <m:f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charset="0"/>
                          </a:rPr>
                          <m:t>𝜃</m:t>
                        </m:r>
                      </m:num>
                      <m:den>
                        <m:r>
                          <a:rPr lang="en-US" sz="1100" b="0" i="1">
                            <a:latin typeface="Cambria Math" charset="0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8255000" y="2965450"/>
              <a:ext cx="655500" cy="3183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charset="0"/>
                </a:rPr>
                <a:t>𝛼=𝜙+𝜃/2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508000</xdr:colOff>
      <xdr:row>12</xdr:row>
      <xdr:rowOff>69850</xdr:rowOff>
    </xdr:from>
    <xdr:ext cx="708527" cy="3183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8255000" y="3409950"/>
              <a:ext cx="708527" cy="3183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en-US" sz="1100" b="0" i="1">
                            <a:latin typeface="Cambria Math" charset="0"/>
                          </a:rPr>
                          <m:t>0</m:t>
                        </m:r>
                      </m:sub>
                    </m:sSub>
                    <m:r>
                      <a:rPr lang="en-US" sz="1100" b="0" i="1">
                        <a:latin typeface="Cambria Math" charset="0"/>
                      </a:rPr>
                      <m:t>=</m:t>
                    </m:r>
                    <m:r>
                      <a:rPr lang="en-US" sz="1100" b="0" i="1">
                        <a:latin typeface="Cambria Math" charset="0"/>
                      </a:rPr>
                      <m:t>𝜙</m:t>
                    </m:r>
                    <m:r>
                      <a:rPr lang="en-US" sz="1100" b="0" i="1">
                        <a:latin typeface="Cambria Math" charset="0"/>
                      </a:rPr>
                      <m:t>−</m:t>
                    </m:r>
                    <m:f>
                      <m:f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charset="0"/>
                          </a:rPr>
                          <m:t>𝜃</m:t>
                        </m:r>
                      </m:num>
                      <m:den>
                        <m:r>
                          <a:rPr lang="en-US" sz="1100" b="0" i="1">
                            <a:latin typeface="Cambria Math" charset="0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8255000" y="3409950"/>
              <a:ext cx="708527" cy="3183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charset="0"/>
                </a:rPr>
                <a:t>𝛽_0=𝜙−𝜃/2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165100</xdr:colOff>
      <xdr:row>17</xdr:row>
      <xdr:rowOff>82550</xdr:rowOff>
    </xdr:from>
    <xdr:ext cx="1332095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7912100" y="4730750"/>
              <a:ext cx="1332095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charset="0"/>
                      </a:rPr>
                      <m:t>𝛽</m:t>
                    </m:r>
                    <m:d>
                      <m:d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dPr>
                      <m:e>
                        <m:r>
                          <a:rPr lang="en-US" sz="1100" b="0" i="1">
                            <a:latin typeface="Cambria Math" charset="0"/>
                          </a:rPr>
                          <m:t>𝑑</m:t>
                        </m:r>
                      </m:e>
                    </m:d>
                    <m:r>
                      <a:rPr lang="en-US" sz="1100" b="0" i="1">
                        <a:latin typeface="Cambria Math" charset="0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charset="0"/>
                          </a:rPr>
                          <m:t>𝛽</m:t>
                        </m:r>
                      </m:e>
                      <m:sub>
                        <m:r>
                          <a:rPr lang="en-US" sz="1100" b="0" i="1">
                            <a:latin typeface="Cambria Math" charset="0"/>
                          </a:rPr>
                          <m:t>0</m:t>
                        </m:r>
                      </m:sub>
                    </m:sSub>
                    <m:r>
                      <a:rPr lang="en-US" sz="1100" b="0" i="1">
                        <a:latin typeface="Cambria Math" charset="0"/>
                      </a:rPr>
                      <m:t>+</m:t>
                    </m:r>
                    <m:func>
                      <m:func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100" b="0" i="0">
                            <a:latin typeface="Cambria Math" charset="0"/>
                          </a:rPr>
                          <m:t>atan</m:t>
                        </m:r>
                      </m:fName>
                      <m:e>
                        <m:d>
                          <m:dPr>
                            <m:ctrlPr>
                              <a:rPr lang="en-US" sz="1100" b="0" i="1">
                                <a:latin typeface="Cambria Math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100" b="0" i="1">
                                    <a:latin typeface="Cambria Math" charset="0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latin typeface="Cambria Math" charset="0"/>
                                  </a:rPr>
                                  <m:t>𝑑</m:t>
                                </m:r>
                              </m:num>
                              <m:den>
                                <m:r>
                                  <a:rPr lang="en-US" sz="1100" b="0" i="1">
                                    <a:latin typeface="Cambria Math" charset="0"/>
                                  </a:rPr>
                                  <m:t>𝑓</m:t>
                                </m:r>
                              </m:den>
                            </m:f>
                          </m:e>
                        </m:d>
                      </m:e>
                    </m:fun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7912100" y="4730750"/>
              <a:ext cx="1332095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charset="0"/>
                </a:rPr>
                <a:t>𝛽(𝑑)=𝛽_0+atan⁡(𝑑/𝑓)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215900</xdr:colOff>
      <xdr:row>18</xdr:row>
      <xdr:rowOff>107950</xdr:rowOff>
    </xdr:from>
    <xdr:ext cx="1479636" cy="3273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7962900" y="5289550"/>
              <a:ext cx="1479636" cy="3273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charset="0"/>
                      </a:rPr>
                      <m:t>𝜆</m:t>
                    </m:r>
                    <m:d>
                      <m:d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dPr>
                      <m:e>
                        <m:r>
                          <a:rPr lang="en-US" sz="1100" b="0" i="1">
                            <a:latin typeface="Cambria Math" charset="0"/>
                          </a:rPr>
                          <m:t>𝑑</m:t>
                        </m:r>
                      </m:e>
                    </m:d>
                    <m:r>
                      <a:rPr lang="en-US" sz="1100" b="0" i="1">
                        <a:latin typeface="Cambria Math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fPr>
                      <m:num>
                        <m:func>
                          <m:funcPr>
                            <m:ctrlPr>
                              <a:rPr lang="en-US" sz="1100" b="0" i="1">
                                <a:latin typeface="Cambria Math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US" sz="1100" b="0" i="0">
                                <a:latin typeface="Cambria Math" charset="0"/>
                              </a:rPr>
                              <m:t>sin</m:t>
                            </m:r>
                          </m:fName>
                          <m:e>
                            <m:r>
                              <a:rPr lang="en-US" sz="1100" b="0" i="1">
                                <a:latin typeface="Cambria Math" charset="0"/>
                              </a:rPr>
                              <m:t>𝛼</m:t>
                            </m:r>
                            <m:r>
                              <a:rPr lang="en-US" sz="1100" b="0" i="1">
                                <a:latin typeface="Cambria Math" charset="0"/>
                              </a:rPr>
                              <m:t>+</m:t>
                            </m:r>
                            <m:func>
                              <m:funcPr>
                                <m:ctrlPr>
                                  <a:rPr lang="en-US" sz="1100" b="0" i="1">
                                    <a:latin typeface="Cambria Math" charset="0"/>
                                  </a:rPr>
                                </m:ctrlPr>
                              </m:funcPr>
                              <m:fName>
                                <m:r>
                                  <m:rPr>
                                    <m:sty m:val="p"/>
                                  </m:rPr>
                                  <a:rPr lang="en-US" sz="1100" b="0" i="0">
                                    <a:latin typeface="Cambria Math" charset="0"/>
                                  </a:rPr>
                                  <m:t>sin</m:t>
                                </m:r>
                              </m:fName>
                              <m:e>
                                <m:r>
                                  <a:rPr lang="en-US" sz="1100" b="0" i="1">
                                    <a:latin typeface="Cambria Math" charset="0"/>
                                  </a:rPr>
                                  <m:t>𝛽</m:t>
                                </m:r>
                                <m:d>
                                  <m:dPr>
                                    <m:ctrlPr>
                                      <a:rPr lang="en-US" sz="1100" b="0" i="1">
                                        <a:latin typeface="Cambria Math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100" b="0" i="1">
                                        <a:latin typeface="Cambria Math" charset="0"/>
                                      </a:rPr>
                                      <m:t>𝑑</m:t>
                                    </m:r>
                                  </m:e>
                                </m:d>
                              </m:e>
                            </m:func>
                          </m:e>
                        </m:func>
                      </m:num>
                      <m:den>
                        <m:r>
                          <a:rPr lang="en-US" sz="1100" b="0" i="1">
                            <a:latin typeface="Cambria Math" charset="0"/>
                          </a:rPr>
                          <m:t>𝑚𝐺</m:t>
                        </m:r>
                        <m:sSup>
                          <m:sSupPr>
                            <m:ctrlPr>
                              <a:rPr lang="en-US" sz="1100" b="0" i="1">
                                <a:latin typeface="Cambria Math" charset="0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latin typeface="Cambria Math" charset="0"/>
                              </a:rPr>
                              <m:t>10</m:t>
                            </m:r>
                          </m:e>
                          <m:sup>
                            <m:r>
                              <a:rPr lang="en-US" sz="1100" b="0" i="1">
                                <a:latin typeface="Cambria Math" charset="0"/>
                              </a:rPr>
                              <m:t>−6</m:t>
                            </m:r>
                          </m:sup>
                        </m:sSup>
                      </m:den>
                    </m:f>
                    <m:r>
                      <a:rPr lang="en-US" sz="1100" b="0" i="1">
                        <a:latin typeface="Cambria Math" charset="0"/>
                      </a:rPr>
                      <m:t> 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7962900" y="5289550"/>
              <a:ext cx="1479636" cy="3273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charset="0"/>
                </a:rPr>
                <a:t>𝜆(𝑑)=sin⁡〖𝛼+sin⁡𝛽(𝑑) 〗/(𝑚𝐺〖10〗^(−6) )  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G22" sqref="G22"/>
    </sheetView>
  </sheetViews>
  <sheetFormatPr baseColWidth="10" defaultRowHeight="16" x14ac:dyDescent="0.2"/>
  <cols>
    <col min="1" max="1" width="17" bestFit="1" customWidth="1"/>
    <col min="2" max="2" width="38.1640625" style="2" bestFit="1" customWidth="1"/>
    <col min="3" max="3" width="12.1640625" style="3" bestFit="1" customWidth="1"/>
    <col min="4" max="4" width="9.1640625" style="3" customWidth="1"/>
    <col min="5" max="5" width="12.6640625" style="2" bestFit="1" customWidth="1"/>
    <col min="6" max="6" width="38.5" bestFit="1" customWidth="1"/>
    <col min="7" max="7" width="26.5" bestFit="1" customWidth="1"/>
  </cols>
  <sheetData>
    <row r="1" spans="1:7" x14ac:dyDescent="0.2">
      <c r="A1" s="4" t="s">
        <v>7</v>
      </c>
      <c r="B1" s="6" t="s">
        <v>8</v>
      </c>
      <c r="C1" s="11" t="s">
        <v>10</v>
      </c>
      <c r="D1" s="11"/>
      <c r="E1" s="6" t="s">
        <v>9</v>
      </c>
      <c r="F1" s="4" t="s">
        <v>11</v>
      </c>
      <c r="G1" s="1" t="s">
        <v>54</v>
      </c>
    </row>
    <row r="2" spans="1:7" ht="19" x14ac:dyDescent="0.2">
      <c r="A2" s="5" t="s">
        <v>0</v>
      </c>
      <c r="B2" s="7" t="s">
        <v>3</v>
      </c>
      <c r="C2" s="9">
        <v>1200</v>
      </c>
      <c r="D2" s="9"/>
      <c r="E2" s="7" t="s">
        <v>4</v>
      </c>
      <c r="F2" s="5" t="s">
        <v>56</v>
      </c>
    </row>
    <row r="3" spans="1:7" x14ac:dyDescent="0.2">
      <c r="A3" s="5" t="s">
        <v>2</v>
      </c>
      <c r="B3" s="7" t="s">
        <v>5</v>
      </c>
      <c r="C3" s="9">
        <v>0.185</v>
      </c>
      <c r="D3" s="9"/>
      <c r="E3" s="7" t="s">
        <v>1</v>
      </c>
      <c r="F3" s="5" t="s">
        <v>12</v>
      </c>
    </row>
    <row r="4" spans="1:7" ht="18" x14ac:dyDescent="0.2">
      <c r="A4" s="5" t="s">
        <v>16</v>
      </c>
      <c r="B4" s="7" t="s">
        <v>17</v>
      </c>
      <c r="C4" s="9">
        <v>785.65</v>
      </c>
      <c r="D4" s="9"/>
      <c r="E4" s="7" t="s">
        <v>18</v>
      </c>
      <c r="F4" s="5" t="s">
        <v>12</v>
      </c>
    </row>
    <row r="5" spans="1:7" ht="18" x14ac:dyDescent="0.2">
      <c r="A5" s="5" t="s">
        <v>13</v>
      </c>
      <c r="B5" s="7" t="s">
        <v>14</v>
      </c>
      <c r="C5" s="9">
        <v>210</v>
      </c>
      <c r="D5" s="9"/>
      <c r="E5" s="7" t="s">
        <v>15</v>
      </c>
      <c r="F5" s="5" t="s">
        <v>55</v>
      </c>
    </row>
    <row r="6" spans="1:7" x14ac:dyDescent="0.2">
      <c r="A6" s="5" t="s">
        <v>1</v>
      </c>
      <c r="B6" s="7" t="s">
        <v>6</v>
      </c>
      <c r="C6" s="9">
        <v>1</v>
      </c>
      <c r="D6" s="9"/>
      <c r="E6" s="7"/>
      <c r="F6" s="5" t="s">
        <v>55</v>
      </c>
    </row>
    <row r="7" spans="1:7" x14ac:dyDescent="0.2">
      <c r="A7" s="5" t="s">
        <v>25</v>
      </c>
      <c r="B7" s="7" t="s">
        <v>19</v>
      </c>
      <c r="C7" s="9">
        <v>0.01</v>
      </c>
      <c r="D7" s="9"/>
      <c r="E7" s="7" t="s">
        <v>20</v>
      </c>
      <c r="F7" s="5" t="s">
        <v>21</v>
      </c>
    </row>
    <row r="8" spans="1:7" ht="18" x14ac:dyDescent="0.2">
      <c r="A8" s="5" t="s">
        <v>38</v>
      </c>
      <c r="B8" s="7" t="s">
        <v>22</v>
      </c>
      <c r="C8" s="9">
        <v>1</v>
      </c>
      <c r="D8" s="9"/>
      <c r="E8" s="10" t="s">
        <v>37</v>
      </c>
      <c r="F8" s="5" t="s">
        <v>21</v>
      </c>
    </row>
    <row r="9" spans="1:7" x14ac:dyDescent="0.2">
      <c r="A9" s="5" t="s">
        <v>26</v>
      </c>
      <c r="B9" s="7" t="s">
        <v>27</v>
      </c>
      <c r="C9" s="9">
        <v>-8.6</v>
      </c>
      <c r="D9" s="9"/>
      <c r="E9" s="7" t="s">
        <v>30</v>
      </c>
      <c r="F9" s="5" t="s">
        <v>21</v>
      </c>
    </row>
    <row r="10" spans="1:7" ht="41" customHeight="1" x14ac:dyDescent="0.2">
      <c r="A10" s="5" t="s">
        <v>28</v>
      </c>
      <c r="B10" s="7" t="s">
        <v>29</v>
      </c>
      <c r="C10" s="9">
        <f>DEGREES(ASIN((C5*C6*C2*0.000001)/(2*COS(RADIANS(C9/2)))))</f>
        <v>7.2590510009579488</v>
      </c>
      <c r="D10" s="9"/>
      <c r="E10" s="7" t="s">
        <v>30</v>
      </c>
      <c r="F10" s="5" t="s">
        <v>57</v>
      </c>
    </row>
    <row r="11" spans="1:7" ht="34" customHeight="1" x14ac:dyDescent="0.2">
      <c r="A11" s="5" t="s">
        <v>23</v>
      </c>
      <c r="B11" s="7" t="s">
        <v>24</v>
      </c>
      <c r="C11" s="9">
        <f>C8*(C10/C7)+C4</f>
        <v>1511.5551000957948</v>
      </c>
      <c r="D11" s="9"/>
      <c r="E11" s="7" t="s">
        <v>18</v>
      </c>
      <c r="F11" s="5" t="s">
        <v>31</v>
      </c>
    </row>
    <row r="12" spans="1:7" ht="35" customHeight="1" x14ac:dyDescent="0.2">
      <c r="A12" s="5" t="s">
        <v>32</v>
      </c>
      <c r="B12" s="7" t="s">
        <v>34</v>
      </c>
      <c r="C12" s="9">
        <f>C10+C9/2</f>
        <v>2.9590510009579489</v>
      </c>
      <c r="D12" s="9"/>
      <c r="E12" s="7" t="s">
        <v>30</v>
      </c>
      <c r="F12" s="5" t="s">
        <v>31</v>
      </c>
    </row>
    <row r="13" spans="1:7" ht="39" customHeight="1" x14ac:dyDescent="0.2">
      <c r="A13" s="5" t="s">
        <v>36</v>
      </c>
      <c r="B13" s="7" t="s">
        <v>35</v>
      </c>
      <c r="C13" s="9">
        <f>C10-C9/2</f>
        <v>11.559051000957949</v>
      </c>
      <c r="D13" s="9"/>
      <c r="E13" s="7" t="s">
        <v>30</v>
      </c>
      <c r="F13" s="5" t="s">
        <v>31</v>
      </c>
    </row>
    <row r="14" spans="1:7" x14ac:dyDescent="0.2">
      <c r="A14" s="5" t="s">
        <v>53</v>
      </c>
      <c r="B14" s="7" t="s">
        <v>39</v>
      </c>
      <c r="C14" s="9">
        <v>290</v>
      </c>
      <c r="D14" s="9">
        <v>900</v>
      </c>
      <c r="E14" s="7" t="s">
        <v>40</v>
      </c>
      <c r="F14" s="5" t="s">
        <v>21</v>
      </c>
    </row>
    <row r="15" spans="1:7" ht="18" x14ac:dyDescent="0.2">
      <c r="A15" s="5" t="s">
        <v>52</v>
      </c>
      <c r="B15" s="7" t="s">
        <v>41</v>
      </c>
      <c r="C15" s="9">
        <f>AVERAGE(C14:D14)</f>
        <v>595</v>
      </c>
      <c r="D15" s="9"/>
      <c r="E15" s="7" t="s">
        <v>40</v>
      </c>
      <c r="F15" s="5" t="s">
        <v>31</v>
      </c>
    </row>
    <row r="16" spans="1:7" x14ac:dyDescent="0.2">
      <c r="A16" s="5" t="s">
        <v>51</v>
      </c>
      <c r="B16" s="7" t="s">
        <v>42</v>
      </c>
      <c r="C16" s="8">
        <v>2.6999999999999999E-5</v>
      </c>
      <c r="D16" s="9"/>
      <c r="E16" s="7" t="s">
        <v>1</v>
      </c>
      <c r="F16" s="5" t="s">
        <v>43</v>
      </c>
    </row>
    <row r="17" spans="1:6" x14ac:dyDescent="0.2">
      <c r="A17" s="5" t="s">
        <v>45</v>
      </c>
      <c r="B17" s="7" t="s">
        <v>44</v>
      </c>
      <c r="C17" s="8">
        <f>(C14-$C15)*$C16</f>
        <v>-8.2349999999999993E-3</v>
      </c>
      <c r="D17" s="8">
        <f>(D14-$C15)*$C16</f>
        <v>8.2349999999999993E-3</v>
      </c>
      <c r="E17" s="7" t="s">
        <v>1</v>
      </c>
      <c r="F17" s="5" t="s">
        <v>31</v>
      </c>
    </row>
    <row r="18" spans="1:6" ht="42" customHeight="1" x14ac:dyDescent="0.2">
      <c r="A18" s="5" t="s">
        <v>33</v>
      </c>
      <c r="B18" s="7" t="s">
        <v>46</v>
      </c>
      <c r="C18" s="9">
        <f>$C13+DEGREES(ATAN(C17/$C3))</f>
        <v>9.0102970687077129</v>
      </c>
      <c r="D18" s="9">
        <f>$C13+DEGREES(ATAN(D17/$C3))</f>
        <v>14.107804933208184</v>
      </c>
      <c r="E18" s="7" t="s">
        <v>30</v>
      </c>
      <c r="F18" s="5" t="s">
        <v>31</v>
      </c>
    </row>
    <row r="19" spans="1:6" ht="41" customHeight="1" x14ac:dyDescent="0.2">
      <c r="A19" s="5" t="s">
        <v>47</v>
      </c>
      <c r="B19" s="7" t="s">
        <v>48</v>
      </c>
      <c r="C19" s="9">
        <f>(SIN(RADIANS($C12))+SIN(RADIANS(C18)))/($C6*$C2*0.000001)</f>
        <v>173.52849598721488</v>
      </c>
      <c r="D19" s="9">
        <f>(SIN(RADIANS($C12))+SIN(RADIANS(D18)))/($C6*$C2*0.000001)</f>
        <v>246.14112896924368</v>
      </c>
      <c r="E19" s="7" t="s">
        <v>15</v>
      </c>
      <c r="F19" s="5" t="s">
        <v>31</v>
      </c>
    </row>
    <row r="20" spans="1:6" ht="23" customHeight="1" x14ac:dyDescent="0.2">
      <c r="A20" s="5" t="s">
        <v>49</v>
      </c>
      <c r="B20" s="7" t="s">
        <v>50</v>
      </c>
      <c r="C20" s="9">
        <f>ABS(C19-D19)</f>
        <v>72.612632982028799</v>
      </c>
      <c r="D20" s="9"/>
      <c r="E20" s="7" t="s">
        <v>15</v>
      </c>
      <c r="F20" s="5" t="s">
        <v>31</v>
      </c>
    </row>
  </sheetData>
  <mergeCells count="1">
    <mergeCell ref="C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SSTDATA MODEL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2017-06-13T22:30:51Z</dcterms:created>
  <dcterms:modified xsi:type="dcterms:W3CDTF">2017-08-24T21:23:40Z</dcterms:modified>
</cp:coreProperties>
</file>